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21_11 Brand Trekking collection" sheetId="4" r:id="rId1"/>
  </sheets>
  <definedNames>
    <definedName name="_xlnm.Print_Area" localSheetId="0">'21_11 Brand Trekking collection'!$A$1:$W$33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4" l="1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C12" i="4"/>
  <c r="D32" i="4"/>
  <c r="E32" i="4"/>
  <c r="F32" i="4"/>
  <c r="G32" i="4"/>
  <c r="H32" i="4"/>
  <c r="I32" i="4"/>
  <c r="J32" i="4"/>
  <c r="K32" i="4"/>
  <c r="L32" i="4"/>
  <c r="M32" i="4"/>
  <c r="N32" i="4"/>
  <c r="C32" i="4"/>
  <c r="U31" i="4"/>
  <c r="D25" i="4"/>
  <c r="E25" i="4"/>
  <c r="F25" i="4"/>
  <c r="G25" i="4"/>
  <c r="H25" i="4"/>
  <c r="I25" i="4"/>
  <c r="J25" i="4"/>
  <c r="K25" i="4"/>
  <c r="L25" i="4"/>
  <c r="M25" i="4"/>
  <c r="N25" i="4"/>
  <c r="C25" i="4"/>
  <c r="U24" i="4"/>
  <c r="U23" i="4"/>
  <c r="U18" i="4"/>
  <c r="X18" i="4"/>
  <c r="X23" i="4"/>
  <c r="X24" i="4"/>
  <c r="X31" i="4"/>
  <c r="U17" i="4"/>
  <c r="U16" i="4"/>
  <c r="X16" i="4"/>
  <c r="X17" i="4"/>
  <c r="U30" i="4"/>
  <c r="U29" i="4"/>
  <c r="U28" i="4"/>
  <c r="U22" i="4"/>
  <c r="U15" i="4"/>
  <c r="X15" i="4"/>
  <c r="U11" i="4"/>
  <c r="U10" i="4"/>
  <c r="X10" i="4"/>
  <c r="U6" i="4"/>
  <c r="X11" i="4"/>
  <c r="X6" i="4"/>
  <c r="X22" i="4"/>
  <c r="X28" i="4"/>
  <c r="X29" i="4"/>
  <c r="X30" i="4"/>
  <c r="U12" i="4"/>
  <c r="U19" i="4"/>
  <c r="U32" i="4"/>
  <c r="U25" i="4"/>
  <c r="U5" i="4"/>
  <c r="X5" i="4"/>
  <c r="X34" i="4"/>
  <c r="U34" i="4"/>
</calcChain>
</file>

<file path=xl/sharedStrings.xml><?xml version="1.0" encoding="utf-8"?>
<sst xmlns="http://schemas.openxmlformats.org/spreadsheetml/2006/main" count="116" uniqueCount="58">
  <si>
    <t>Item-Color</t>
  </si>
  <si>
    <t xml:space="preserve"> SIZE 36</t>
  </si>
  <si>
    <t xml:space="preserve"> SIZE 37</t>
  </si>
  <si>
    <t xml:space="preserve"> SIZE 38</t>
  </si>
  <si>
    <t xml:space="preserve"> SIZE 41</t>
  </si>
  <si>
    <t xml:space="preserve"> SIZE 42</t>
  </si>
  <si>
    <t xml:space="preserve"> SIZE 43</t>
  </si>
  <si>
    <t xml:space="preserve"> SIZE 44</t>
  </si>
  <si>
    <t xml:space="preserve"> SIZE 45</t>
  </si>
  <si>
    <t xml:space="preserve"> SIZE 46</t>
  </si>
  <si>
    <t xml:space="preserve"> TOTAL PAIRS</t>
  </si>
  <si>
    <t>BOLLA</t>
  </si>
  <si>
    <t>Ebony-Man</t>
  </si>
  <si>
    <t>Acciaio-Man</t>
  </si>
  <si>
    <t>Acciaio-Wmn</t>
  </si>
  <si>
    <t>Ebony-Wmn</t>
  </si>
  <si>
    <t>Avocado-Wmn</t>
  </si>
  <si>
    <t>Azure-Blue-Man</t>
  </si>
  <si>
    <t>Azure-Blue-Wmn</t>
  </si>
  <si>
    <t xml:space="preserve"> SIZE 39 </t>
  </si>
  <si>
    <t xml:space="preserve"> SIZE40</t>
  </si>
  <si>
    <t xml:space="preserve"> SIZE 47</t>
  </si>
  <si>
    <t xml:space="preserve"> SIZE 48</t>
  </si>
  <si>
    <t xml:space="preserve"> 22XALPHA-L-EV - Alpha EVO LOW</t>
  </si>
  <si>
    <t xml:space="preserve"> SIZE 3,5</t>
  </si>
  <si>
    <t xml:space="preserve"> SIZE 4</t>
  </si>
  <si>
    <t xml:space="preserve"> SIZE 4,5</t>
  </si>
  <si>
    <t xml:space="preserve"> SIZE 5 </t>
  </si>
  <si>
    <t xml:space="preserve"> SIZE5,5</t>
  </si>
  <si>
    <t xml:space="preserve"> SIZE 6</t>
  </si>
  <si>
    <t xml:space="preserve"> SIZE 6,5</t>
  </si>
  <si>
    <t xml:space="preserve"> SIZE 7</t>
  </si>
  <si>
    <t xml:space="preserve"> SIZE 7,5</t>
  </si>
  <si>
    <t xml:space="preserve"> SIZE 8</t>
  </si>
  <si>
    <t xml:space="preserve"> SIZE 8,5</t>
  </si>
  <si>
    <t xml:space="preserve"> SIZE 9</t>
  </si>
  <si>
    <t xml:space="preserve"> SIZE 9,5</t>
  </si>
  <si>
    <t xml:space="preserve"> SIZE 10</t>
  </si>
  <si>
    <t xml:space="preserve"> SIZE 10,5</t>
  </si>
  <si>
    <t xml:space="preserve"> SIZE 11</t>
  </si>
  <si>
    <t xml:space="preserve"> SIZE 11,5</t>
  </si>
  <si>
    <t xml:space="preserve"> SIZE 12</t>
  </si>
  <si>
    <t>22XALPHA-M-EV - Art. Alpha Mid EVO</t>
  </si>
  <si>
    <t>22XGRA-LOW-FR - Art. Gravitas Low Fresh</t>
  </si>
  <si>
    <t>326-334</t>
  </si>
  <si>
    <t>22XGRA-LOW-WP - Art. Gravitas Low WP</t>
  </si>
  <si>
    <t>22XGRA-MID-WP- Art. Gravitas Mid WP</t>
  </si>
  <si>
    <t>Mediterrane Blu -Man</t>
  </si>
  <si>
    <t>Mediterranea Blu -Wmn</t>
  </si>
  <si>
    <t>323+333</t>
  </si>
  <si>
    <t>324+330</t>
  </si>
  <si>
    <t>325+331</t>
  </si>
  <si>
    <t>TOTALE</t>
  </si>
  <si>
    <t>PRICE LIST</t>
  </si>
  <si>
    <t xml:space="preserve"> </t>
  </si>
  <si>
    <t>WHLS</t>
  </si>
  <si>
    <t>RRP</t>
  </si>
  <si>
    <t>WHS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</si>
</sst>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4" fontId="15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1481665</xdr:colOff>
      <xdr:row>4</xdr:row>
      <xdr:rowOff>42063</xdr:rowOff>
    </xdr:from>
    <xdr:to>
      <xdr:col>0</xdr:col>
      <xdr:colOff>2992084</xdr:colOff>
      <xdr:row>4</xdr:row>
      <xdr:rowOff>910166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F41AFB0-3815-50B5-DC05-E7CD6C48D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5" y="2222230"/>
          <a:ext cx="1510419" cy="868103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1476375</xdr:colOff>
      <xdr:row>5</xdr:row>
      <xdr:rowOff>35718</xdr:rowOff>
    </xdr:from>
    <xdr:to>
      <xdr:col>0</xdr:col>
      <xdr:colOff>3024187</xdr:colOff>
      <xdr:row>5</xdr:row>
      <xdr:rowOff>908297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36AF65DE-5477-286B-114E-EE4CC6E4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3095624"/>
          <a:ext cx="1547812" cy="872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1369219</xdr:colOff>
      <xdr:row>9</xdr:row>
      <xdr:rowOff>0</xdr:rowOff>
    </xdr:from>
    <xdr:to>
      <xdr:col>0</xdr:col>
      <xdr:colOff>2905125</xdr:colOff>
      <xdr:row>10</xdr:row>
      <xdr:rowOff>8617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632EF23-617F-EC6B-4CAB-9E5B5107D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219" y="4274344"/>
          <a:ext cx="1535906" cy="865867"/>
        </a:xfrm>
        <a:prstGeom prst="rect">
          <a:avLst/>
        </a:prstGeom>
      </xdr:spPr>
    </xdr:pic>
    <xdr:clientData/>
  </xdr:twoCellAnchor>
  <xdr:twoCellAnchor editAs="oneCell">
    <xdr:from>
      <xdr:col>0</xdr:col>
      <xdr:colOff>1345407</xdr:colOff>
      <xdr:row>10</xdr:row>
      <xdr:rowOff>47625</xdr:rowOff>
    </xdr:from>
    <xdr:to>
      <xdr:col>0</xdr:col>
      <xdr:colOff>2751667</xdr:colOff>
      <xdr:row>10</xdr:row>
      <xdr:rowOff>837963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275D129C-773C-4779-B5C1-BA054CE8C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407" y="6450542"/>
          <a:ext cx="1406260" cy="790338"/>
        </a:xfrm>
        <a:prstGeom prst="rect">
          <a:avLst/>
        </a:prstGeom>
      </xdr:spPr>
    </xdr:pic>
    <xdr:clientData/>
  </xdr:twoCellAnchor>
  <xdr:twoCellAnchor editAs="oneCell">
    <xdr:from>
      <xdr:col>0</xdr:col>
      <xdr:colOff>1559720</xdr:colOff>
      <xdr:row>14</xdr:row>
      <xdr:rowOff>47626</xdr:rowOff>
    </xdr:from>
    <xdr:to>
      <xdr:col>0</xdr:col>
      <xdr:colOff>2988469</xdr:colOff>
      <xdr:row>14</xdr:row>
      <xdr:rowOff>853083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9361C6CC-B713-973F-DA00-14B167945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720" y="7709959"/>
          <a:ext cx="1428749" cy="805457"/>
        </a:xfrm>
        <a:prstGeom prst="rect">
          <a:avLst/>
        </a:prstGeom>
      </xdr:spPr>
    </xdr:pic>
    <xdr:clientData/>
  </xdr:twoCellAnchor>
  <xdr:twoCellAnchor editAs="oneCell">
    <xdr:from>
      <xdr:col>0</xdr:col>
      <xdr:colOff>1631157</xdr:colOff>
      <xdr:row>15</xdr:row>
      <xdr:rowOff>59531</xdr:rowOff>
    </xdr:from>
    <xdr:to>
      <xdr:col>0</xdr:col>
      <xdr:colOff>3036094</xdr:colOff>
      <xdr:row>15</xdr:row>
      <xdr:rowOff>851564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D2BD4920-D714-FEB0-1A67-F8E70FB44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8274844"/>
          <a:ext cx="1404937" cy="792033"/>
        </a:xfrm>
        <a:prstGeom prst="rect">
          <a:avLst/>
        </a:prstGeom>
      </xdr:spPr>
    </xdr:pic>
    <xdr:clientData/>
  </xdr:twoCellAnchor>
  <xdr:twoCellAnchor editAs="oneCell">
    <xdr:from>
      <xdr:col>0</xdr:col>
      <xdr:colOff>1631157</xdr:colOff>
      <xdr:row>16</xdr:row>
      <xdr:rowOff>11907</xdr:rowOff>
    </xdr:from>
    <xdr:to>
      <xdr:col>0</xdr:col>
      <xdr:colOff>2976563</xdr:colOff>
      <xdr:row>16</xdr:row>
      <xdr:rowOff>770379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99103DE7-9E7E-4AA6-00D4-B4C6A553E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9144001"/>
          <a:ext cx="1345406" cy="758472"/>
        </a:xfrm>
        <a:prstGeom prst="rect">
          <a:avLst/>
        </a:prstGeom>
      </xdr:spPr>
    </xdr:pic>
    <xdr:clientData/>
  </xdr:twoCellAnchor>
  <xdr:twoCellAnchor editAs="oneCell">
    <xdr:from>
      <xdr:col>0</xdr:col>
      <xdr:colOff>1690688</xdr:colOff>
      <xdr:row>17</xdr:row>
      <xdr:rowOff>47625</xdr:rowOff>
    </xdr:from>
    <xdr:to>
      <xdr:col>0</xdr:col>
      <xdr:colOff>2893219</xdr:colOff>
      <xdr:row>17</xdr:row>
      <xdr:rowOff>725552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F18EB666-5D81-0178-814B-DED74956B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88" y="10096500"/>
          <a:ext cx="1202531" cy="677927"/>
        </a:xfrm>
        <a:prstGeom prst="rect">
          <a:avLst/>
        </a:prstGeom>
      </xdr:spPr>
    </xdr:pic>
    <xdr:clientData/>
  </xdr:twoCellAnchor>
  <xdr:twoCellAnchor editAs="oneCell">
    <xdr:from>
      <xdr:col>0</xdr:col>
      <xdr:colOff>1262063</xdr:colOff>
      <xdr:row>21</xdr:row>
      <xdr:rowOff>47625</xdr:rowOff>
    </xdr:from>
    <xdr:to>
      <xdr:col>0</xdr:col>
      <xdr:colOff>2786063</xdr:colOff>
      <xdr:row>21</xdr:row>
      <xdr:rowOff>906780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1C335E1E-8CDC-BCF7-A39A-AC351C942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3" y="11275219"/>
          <a:ext cx="1524000" cy="859155"/>
        </a:xfrm>
        <a:prstGeom prst="rect">
          <a:avLst/>
        </a:prstGeom>
      </xdr:spPr>
    </xdr:pic>
    <xdr:clientData/>
  </xdr:twoCellAnchor>
  <xdr:twoCellAnchor editAs="oneCell">
    <xdr:from>
      <xdr:col>0</xdr:col>
      <xdr:colOff>1357312</xdr:colOff>
      <xdr:row>22</xdr:row>
      <xdr:rowOff>47626</xdr:rowOff>
    </xdr:from>
    <xdr:to>
      <xdr:col>0</xdr:col>
      <xdr:colOff>3036093</xdr:colOff>
      <xdr:row>22</xdr:row>
      <xdr:rowOff>994038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2A42F0A7-481D-20A8-6F83-C0DA3F82C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" y="12299157"/>
          <a:ext cx="1678781" cy="946412"/>
        </a:xfrm>
        <a:prstGeom prst="rect">
          <a:avLst/>
        </a:prstGeom>
      </xdr:spPr>
    </xdr:pic>
    <xdr:clientData/>
  </xdr:twoCellAnchor>
  <xdr:twoCellAnchor editAs="oneCell">
    <xdr:from>
      <xdr:col>0</xdr:col>
      <xdr:colOff>1250156</xdr:colOff>
      <xdr:row>23</xdr:row>
      <xdr:rowOff>11906</xdr:rowOff>
    </xdr:from>
    <xdr:to>
      <xdr:col>0</xdr:col>
      <xdr:colOff>2952750</xdr:colOff>
      <xdr:row>23</xdr:row>
      <xdr:rowOff>971743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BD4056D4-73A5-2B18-3CC1-D6F30F7E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6" y="13287375"/>
          <a:ext cx="1702594" cy="959837"/>
        </a:xfrm>
        <a:prstGeom prst="rect">
          <a:avLst/>
        </a:prstGeom>
      </xdr:spPr>
    </xdr:pic>
    <xdr:clientData/>
  </xdr:twoCellAnchor>
  <xdr:twoCellAnchor editAs="oneCell">
    <xdr:from>
      <xdr:col>0</xdr:col>
      <xdr:colOff>1464469</xdr:colOff>
      <xdr:row>27</xdr:row>
      <xdr:rowOff>35719</xdr:rowOff>
    </xdr:from>
    <xdr:to>
      <xdr:col>0</xdr:col>
      <xdr:colOff>3190875</xdr:colOff>
      <xdr:row>27</xdr:row>
      <xdr:rowOff>1008980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D8AAEF3A-E11D-464B-F8C5-711B7946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469" y="14597063"/>
          <a:ext cx="1726406" cy="973261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1547812</xdr:colOff>
      <xdr:row>28</xdr:row>
      <xdr:rowOff>119062</xdr:rowOff>
    </xdr:from>
    <xdr:to>
      <xdr:col>0</xdr:col>
      <xdr:colOff>2976562</xdr:colOff>
      <xdr:row>28</xdr:row>
      <xdr:rowOff>924520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2539E02F-7DCC-A7B9-3250-A5F0BA0B2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2" y="15704343"/>
          <a:ext cx="1428750" cy="805458"/>
        </a:xfrm>
        <a:prstGeom prst="rect">
          <a:avLst/>
        </a:prstGeom>
      </xdr:spPr>
    </xdr:pic>
    <xdr:clientData/>
  </xdr:twoCellAnchor>
  <xdr:twoCellAnchor editAs="oneCell">
    <xdr:from>
      <xdr:col>0</xdr:col>
      <xdr:colOff>1500187</xdr:colOff>
      <xdr:row>29</xdr:row>
      <xdr:rowOff>83343</xdr:rowOff>
    </xdr:from>
    <xdr:to>
      <xdr:col>0</xdr:col>
      <xdr:colOff>3036093</xdr:colOff>
      <xdr:row>29</xdr:row>
      <xdr:rowOff>949210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DB05FE78-6580-AE3D-0861-7D8F223A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" y="16692562"/>
          <a:ext cx="1535906" cy="865867"/>
        </a:xfrm>
        <a:prstGeom prst="rect">
          <a:avLst/>
        </a:prstGeom>
      </xdr:spPr>
    </xdr:pic>
    <xdr:clientData/>
  </xdr:twoCellAnchor>
  <xdr:twoCellAnchor editAs="oneCell">
    <xdr:from>
      <xdr:col>0</xdr:col>
      <xdr:colOff>1476375</xdr:colOff>
      <xdr:row>30</xdr:row>
      <xdr:rowOff>95250</xdr:rowOff>
    </xdr:from>
    <xdr:to>
      <xdr:col>0</xdr:col>
      <xdr:colOff>3000375</xdr:colOff>
      <xdr:row>30</xdr:row>
      <xdr:rowOff>954405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3CB1F998-D659-F36C-79A3-3D56F44C0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17728406"/>
          <a:ext cx="1524000" cy="859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R35"/>
  <sheetViews>
    <sheetView tabSelected="1" zoomScaleNormal="100" zoomScaleSheetLayoutView="70" workbookViewId="0">
      <pane xSplit="1" ySplit="2" topLeftCell="S3" activePane="bottomRight" state="frozen"/>
      <selection pane="topRight" activeCell="B1" sqref="B1"/>
      <selection pane="bottomLeft" activeCell="A6" sqref="A6"/>
      <selection pane="bottomRight" activeCell="AC6" sqref="AC6"/>
    </sheetView>
  </sheetViews>
  <sheetFormatPr defaultColWidth="9.28515625" defaultRowHeight="18.75" x14ac:dyDescent="0.25"/>
  <cols>
    <col min="1" max="1" width="89.5703125" style="10" customWidth="1"/>
    <col min="2" max="2" width="39.28515625" style="3" customWidth="1"/>
    <col min="3" max="3" width="19.28515625" style="2" customWidth="1"/>
    <col min="4" max="20" width="8.7109375" style="2" customWidth="1"/>
    <col min="21" max="21" width="16.7109375" style="6" bestFit="1" customWidth="1"/>
    <col min="22" max="22" width="10.7109375" style="4" bestFit="1" customWidth="1"/>
    <col min="23" max="23" width="10.7109375" style="4" customWidth="1"/>
    <col min="24" max="24" width="12.7109375" style="2" bestFit="1" customWidth="1"/>
    <col min="25" max="16384" width="9.28515625" style="2"/>
  </cols>
  <sheetData>
    <row r="1" spans="1:134 16372:16372" x14ac:dyDescent="0.25">
      <c r="A1" s="43" t="s">
        <v>54</v>
      </c>
      <c r="B1" s="44"/>
      <c r="C1" s="45"/>
      <c r="D1" s="45"/>
    </row>
    <row r="2" spans="1:134 16372:16372" x14ac:dyDescent="0.25">
      <c r="A2" s="13"/>
      <c r="B2" s="17"/>
      <c r="C2" s="1"/>
      <c r="D2" s="1"/>
      <c r="V2" s="23" t="s">
        <v>53</v>
      </c>
    </row>
    <row r="3" spans="1:134 16372:16372" s="8" customFormat="1" ht="14.65" customHeight="1" x14ac:dyDescent="0.25">
      <c r="A3" s="20" t="s">
        <v>0</v>
      </c>
      <c r="B3" s="21" t="s">
        <v>11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41"/>
      <c r="V3" s="23" t="s">
        <v>55</v>
      </c>
      <c r="W3" s="23" t="s">
        <v>56</v>
      </c>
      <c r="X3" s="8" t="s">
        <v>57</v>
      </c>
    </row>
    <row r="4" spans="1:134 16372:16372" s="7" customFormat="1" x14ac:dyDescent="0.25">
      <c r="A4" s="24" t="s">
        <v>23</v>
      </c>
      <c r="B4" s="25"/>
      <c r="C4" s="26" t="s">
        <v>24</v>
      </c>
      <c r="D4" s="26" t="s">
        <v>25</v>
      </c>
      <c r="E4" s="26" t="s">
        <v>26</v>
      </c>
      <c r="F4" s="26" t="s">
        <v>27</v>
      </c>
      <c r="G4" s="26" t="s">
        <v>28</v>
      </c>
      <c r="H4" s="26" t="s">
        <v>29</v>
      </c>
      <c r="I4" s="26" t="s">
        <v>30</v>
      </c>
      <c r="J4" s="26" t="s">
        <v>31</v>
      </c>
      <c r="K4" s="26" t="s">
        <v>32</v>
      </c>
      <c r="L4" s="26" t="s">
        <v>33</v>
      </c>
      <c r="M4" s="26" t="s">
        <v>34</v>
      </c>
      <c r="N4" s="26" t="s">
        <v>35</v>
      </c>
      <c r="O4" s="26" t="s">
        <v>36</v>
      </c>
      <c r="P4" s="26" t="s">
        <v>37</v>
      </c>
      <c r="Q4" s="26" t="s">
        <v>38</v>
      </c>
      <c r="R4" s="26" t="s">
        <v>39</v>
      </c>
      <c r="S4" s="26" t="s">
        <v>40</v>
      </c>
      <c r="T4" s="26" t="s">
        <v>41</v>
      </c>
      <c r="U4" s="35" t="s">
        <v>10</v>
      </c>
      <c r="V4" s="35"/>
      <c r="W4" s="35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XER4" s="2"/>
    </row>
    <row r="5" spans="1:134 16372:16372" ht="74.25" customHeight="1" x14ac:dyDescent="0.25">
      <c r="A5" s="29" t="s">
        <v>13</v>
      </c>
      <c r="B5" s="21" t="s">
        <v>50</v>
      </c>
      <c r="C5" s="30"/>
      <c r="D5" s="30"/>
      <c r="E5" s="31"/>
      <c r="F5" s="31"/>
      <c r="G5" s="31"/>
      <c r="H5" s="31"/>
      <c r="I5" s="31"/>
      <c r="J5" s="31"/>
      <c r="K5" s="30">
        <v>3</v>
      </c>
      <c r="L5" s="30">
        <v>3</v>
      </c>
      <c r="M5" s="30">
        <v>23</v>
      </c>
      <c r="N5" s="30">
        <v>47</v>
      </c>
      <c r="O5" s="30">
        <v>15</v>
      </c>
      <c r="P5" s="30">
        <v>25</v>
      </c>
      <c r="Q5" s="30">
        <v>14</v>
      </c>
      <c r="R5" s="30">
        <v>13</v>
      </c>
      <c r="S5" s="30">
        <v>10</v>
      </c>
      <c r="T5" s="30">
        <v>1</v>
      </c>
      <c r="U5" s="32">
        <f t="shared" ref="U5:U11" si="0">SUM(C5:T5)</f>
        <v>154</v>
      </c>
      <c r="V5" s="28">
        <v>45</v>
      </c>
      <c r="W5" s="28">
        <v>99.9</v>
      </c>
      <c r="X5" s="2">
        <f>+V5*U5</f>
        <v>6930</v>
      </c>
    </row>
    <row r="6" spans="1:134 16372:16372" ht="75" customHeight="1" x14ac:dyDescent="0.25">
      <c r="A6" s="29" t="s">
        <v>14</v>
      </c>
      <c r="B6" s="21" t="s">
        <v>51</v>
      </c>
      <c r="C6" s="30"/>
      <c r="D6" s="33">
        <v>19</v>
      </c>
      <c r="E6" s="33">
        <v>53</v>
      </c>
      <c r="F6" s="33">
        <v>91</v>
      </c>
      <c r="G6" s="30">
        <v>97</v>
      </c>
      <c r="H6" s="30">
        <v>116</v>
      </c>
      <c r="I6" s="30">
        <v>101</v>
      </c>
      <c r="J6" s="30">
        <v>76</v>
      </c>
      <c r="K6" s="30">
        <v>76</v>
      </c>
      <c r="L6" s="30">
        <v>31</v>
      </c>
      <c r="M6" s="30">
        <v>13</v>
      </c>
      <c r="N6" s="30">
        <v>5</v>
      </c>
      <c r="O6" s="31"/>
      <c r="P6" s="31"/>
      <c r="Q6" s="30"/>
      <c r="R6" s="30"/>
      <c r="S6" s="30"/>
      <c r="T6" s="30"/>
      <c r="U6" s="32">
        <f t="shared" si="0"/>
        <v>678</v>
      </c>
      <c r="V6" s="28">
        <v>45</v>
      </c>
      <c r="W6" s="28">
        <v>99.9</v>
      </c>
      <c r="X6" s="2">
        <f>+V6*U6</f>
        <v>30510</v>
      </c>
    </row>
    <row r="7" spans="1:134 16372:16372" ht="19.5" customHeight="1" x14ac:dyDescent="0.25">
      <c r="A7" s="34" t="s">
        <v>52</v>
      </c>
      <c r="B7" s="25"/>
      <c r="C7" s="35"/>
      <c r="D7" s="35">
        <v>19</v>
      </c>
      <c r="E7" s="35">
        <v>53</v>
      </c>
      <c r="F7" s="35">
        <v>91</v>
      </c>
      <c r="G7" s="35">
        <v>97</v>
      </c>
      <c r="H7" s="35">
        <v>116</v>
      </c>
      <c r="I7" s="35">
        <v>101</v>
      </c>
      <c r="J7" s="35">
        <v>76</v>
      </c>
      <c r="K7" s="35">
        <v>79</v>
      </c>
      <c r="L7" s="35">
        <v>34</v>
      </c>
      <c r="M7" s="35">
        <v>36</v>
      </c>
      <c r="N7" s="35">
        <v>52</v>
      </c>
      <c r="O7" s="35">
        <v>15</v>
      </c>
      <c r="P7" s="35">
        <v>25</v>
      </c>
      <c r="Q7" s="35">
        <v>14</v>
      </c>
      <c r="R7" s="35">
        <v>13</v>
      </c>
      <c r="S7" s="35">
        <v>10</v>
      </c>
      <c r="T7" s="35">
        <v>1</v>
      </c>
      <c r="U7" s="35">
        <v>832</v>
      </c>
      <c r="V7" s="35"/>
      <c r="W7" s="35"/>
    </row>
    <row r="8" spans="1:134 16372:16372" ht="34.5" customHeight="1" x14ac:dyDescent="0.25">
      <c r="D8" s="16"/>
      <c r="E8" s="16"/>
      <c r="F8" s="16"/>
      <c r="O8" s="12"/>
      <c r="P8" s="12"/>
    </row>
    <row r="9" spans="1:134 16372:16372" s="7" customFormat="1" x14ac:dyDescent="0.25">
      <c r="A9" s="24" t="s">
        <v>42</v>
      </c>
      <c r="B9" s="25"/>
      <c r="C9" s="26" t="s">
        <v>24</v>
      </c>
      <c r="D9" s="26" t="s">
        <v>25</v>
      </c>
      <c r="E9" s="26" t="s">
        <v>26</v>
      </c>
      <c r="F9" s="26" t="s">
        <v>27</v>
      </c>
      <c r="G9" s="26" t="s">
        <v>28</v>
      </c>
      <c r="H9" s="26" t="s">
        <v>29</v>
      </c>
      <c r="I9" s="26" t="s">
        <v>30</v>
      </c>
      <c r="J9" s="26" t="s">
        <v>31</v>
      </c>
      <c r="K9" s="26" t="s">
        <v>32</v>
      </c>
      <c r="L9" s="26" t="s">
        <v>33</v>
      </c>
      <c r="M9" s="26" t="s">
        <v>34</v>
      </c>
      <c r="N9" s="26" t="s">
        <v>35</v>
      </c>
      <c r="O9" s="26" t="s">
        <v>36</v>
      </c>
      <c r="P9" s="26" t="s">
        <v>37</v>
      </c>
      <c r="Q9" s="26" t="s">
        <v>38</v>
      </c>
      <c r="R9" s="26" t="s">
        <v>39</v>
      </c>
      <c r="S9" s="26" t="s">
        <v>40</v>
      </c>
      <c r="T9" s="26" t="s">
        <v>41</v>
      </c>
      <c r="U9" s="35" t="s">
        <v>10</v>
      </c>
      <c r="V9" s="27"/>
      <c r="W9" s="27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XER9" s="2"/>
    </row>
    <row r="10" spans="1:134 16372:16372" ht="67.900000000000006" customHeight="1" x14ac:dyDescent="0.25">
      <c r="A10" s="29" t="s">
        <v>13</v>
      </c>
      <c r="B10" s="21">
        <v>332</v>
      </c>
      <c r="C10" s="30"/>
      <c r="D10" s="30"/>
      <c r="E10" s="30"/>
      <c r="F10" s="30"/>
      <c r="G10" s="30"/>
      <c r="H10" s="30"/>
      <c r="I10" s="30"/>
      <c r="J10" s="30"/>
      <c r="K10" s="31">
        <v>10</v>
      </c>
      <c r="L10" s="31">
        <v>43</v>
      </c>
      <c r="M10" s="31">
        <v>35</v>
      </c>
      <c r="N10" s="30">
        <v>45</v>
      </c>
      <c r="O10" s="30">
        <v>51</v>
      </c>
      <c r="P10" s="30">
        <v>34</v>
      </c>
      <c r="Q10" s="30">
        <v>40</v>
      </c>
      <c r="R10" s="30">
        <v>29</v>
      </c>
      <c r="S10" s="30">
        <v>29</v>
      </c>
      <c r="T10" s="30">
        <v>18</v>
      </c>
      <c r="U10" s="32">
        <f t="shared" si="0"/>
        <v>334</v>
      </c>
      <c r="V10" s="28">
        <v>50</v>
      </c>
      <c r="W10" s="28">
        <v>110</v>
      </c>
      <c r="X10" s="2">
        <f t="shared" ref="X10:X11" si="1">+V10*U10</f>
        <v>16700</v>
      </c>
    </row>
    <row r="11" spans="1:134 16372:16372" ht="69" customHeight="1" x14ac:dyDescent="0.25">
      <c r="A11" s="29" t="s">
        <v>14</v>
      </c>
      <c r="B11" s="21" t="s">
        <v>49</v>
      </c>
      <c r="C11" s="33">
        <v>4</v>
      </c>
      <c r="D11" s="33">
        <v>27</v>
      </c>
      <c r="E11" s="33">
        <v>51</v>
      </c>
      <c r="F11" s="33">
        <v>88</v>
      </c>
      <c r="G11" s="30">
        <v>95</v>
      </c>
      <c r="H11" s="30">
        <v>129</v>
      </c>
      <c r="I11" s="30">
        <v>113</v>
      </c>
      <c r="J11" s="30">
        <v>88</v>
      </c>
      <c r="K11" s="30">
        <v>70</v>
      </c>
      <c r="L11" s="30">
        <v>40</v>
      </c>
      <c r="M11" s="30">
        <v>11</v>
      </c>
      <c r="N11" s="30">
        <v>6</v>
      </c>
      <c r="O11" s="30"/>
      <c r="P11" s="30"/>
      <c r="Q11" s="30"/>
      <c r="R11" s="30"/>
      <c r="S11" s="30"/>
      <c r="T11" s="30"/>
      <c r="U11" s="32">
        <f t="shared" si="0"/>
        <v>722</v>
      </c>
      <c r="V11" s="28">
        <v>50</v>
      </c>
      <c r="W11" s="28">
        <v>110</v>
      </c>
      <c r="X11" s="2">
        <f t="shared" si="1"/>
        <v>36100</v>
      </c>
    </row>
    <row r="12" spans="1:134 16372:16372" s="7" customFormat="1" x14ac:dyDescent="0.25">
      <c r="A12" s="34" t="s">
        <v>52</v>
      </c>
      <c r="B12" s="25"/>
      <c r="C12" s="35">
        <f>SUM(C10:C11)</f>
        <v>4</v>
      </c>
      <c r="D12" s="35">
        <f t="shared" ref="D12:U12" si="2">SUM(D10:D11)</f>
        <v>27</v>
      </c>
      <c r="E12" s="35">
        <f t="shared" si="2"/>
        <v>51</v>
      </c>
      <c r="F12" s="35">
        <f t="shared" si="2"/>
        <v>88</v>
      </c>
      <c r="G12" s="35">
        <f t="shared" si="2"/>
        <v>95</v>
      </c>
      <c r="H12" s="35">
        <f t="shared" si="2"/>
        <v>129</v>
      </c>
      <c r="I12" s="35">
        <f t="shared" si="2"/>
        <v>113</v>
      </c>
      <c r="J12" s="35">
        <f t="shared" si="2"/>
        <v>88</v>
      </c>
      <c r="K12" s="35">
        <f t="shared" si="2"/>
        <v>80</v>
      </c>
      <c r="L12" s="35">
        <f t="shared" si="2"/>
        <v>83</v>
      </c>
      <c r="M12" s="35">
        <f t="shared" si="2"/>
        <v>46</v>
      </c>
      <c r="N12" s="35">
        <f t="shared" si="2"/>
        <v>51</v>
      </c>
      <c r="O12" s="35">
        <f t="shared" si="2"/>
        <v>51</v>
      </c>
      <c r="P12" s="35">
        <f t="shared" si="2"/>
        <v>34</v>
      </c>
      <c r="Q12" s="35">
        <f t="shared" si="2"/>
        <v>40</v>
      </c>
      <c r="R12" s="35">
        <f t="shared" si="2"/>
        <v>29</v>
      </c>
      <c r="S12" s="35">
        <f t="shared" si="2"/>
        <v>29</v>
      </c>
      <c r="T12" s="35">
        <f t="shared" si="2"/>
        <v>18</v>
      </c>
      <c r="U12" s="35">
        <f t="shared" si="2"/>
        <v>1056</v>
      </c>
      <c r="V12" s="35"/>
      <c r="W12" s="35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XER12" s="2"/>
    </row>
    <row r="13" spans="1:134 16372:16372" s="8" customFormat="1" ht="32.25" customHeight="1" x14ac:dyDescent="0.25">
      <c r="A13" s="11"/>
      <c r="B13" s="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4"/>
      <c r="Q13" s="14"/>
      <c r="R13" s="14"/>
      <c r="S13" s="14"/>
      <c r="T13" s="14"/>
      <c r="U13" s="5"/>
      <c r="V13" s="9"/>
      <c r="W13" s="9"/>
    </row>
    <row r="14" spans="1:134 16372:16372" s="7" customFormat="1" ht="21" x14ac:dyDescent="0.25">
      <c r="A14" s="24" t="s">
        <v>43</v>
      </c>
      <c r="B14" s="25"/>
      <c r="C14" s="36" t="s">
        <v>1</v>
      </c>
      <c r="D14" s="36" t="s">
        <v>2</v>
      </c>
      <c r="E14" s="36" t="s">
        <v>3</v>
      </c>
      <c r="F14" s="36" t="s">
        <v>19</v>
      </c>
      <c r="G14" s="36" t="s">
        <v>20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21</v>
      </c>
      <c r="O14" s="36" t="s">
        <v>22</v>
      </c>
      <c r="P14" s="36"/>
      <c r="Q14" s="37"/>
      <c r="R14" s="37"/>
      <c r="S14" s="37"/>
      <c r="T14" s="37"/>
      <c r="U14" s="35" t="s">
        <v>10</v>
      </c>
      <c r="V14" s="27"/>
      <c r="W14" s="2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XER14" s="2"/>
    </row>
    <row r="15" spans="1:134 16372:16372" ht="72" customHeight="1" x14ac:dyDescent="0.25">
      <c r="A15" s="29" t="s">
        <v>12</v>
      </c>
      <c r="B15" s="21" t="s">
        <v>44</v>
      </c>
      <c r="C15" s="30"/>
      <c r="D15" s="30"/>
      <c r="E15" s="30"/>
      <c r="F15" s="30"/>
      <c r="G15" s="30">
        <v>1</v>
      </c>
      <c r="H15" s="30">
        <v>24</v>
      </c>
      <c r="I15" s="30">
        <v>44</v>
      </c>
      <c r="J15" s="30">
        <v>32</v>
      </c>
      <c r="K15" s="30">
        <v>14</v>
      </c>
      <c r="L15" s="30">
        <v>19</v>
      </c>
      <c r="M15" s="30">
        <v>1</v>
      </c>
      <c r="N15" s="30"/>
      <c r="O15" s="30"/>
      <c r="P15" s="30"/>
      <c r="Q15" s="30"/>
      <c r="R15" s="30"/>
      <c r="S15" s="30"/>
      <c r="T15" s="30"/>
      <c r="U15" s="32">
        <f>SUM(C15:T15)</f>
        <v>135</v>
      </c>
      <c r="V15" s="28">
        <v>35</v>
      </c>
      <c r="W15" s="28">
        <v>79.900000000000006</v>
      </c>
      <c r="X15" s="2">
        <f t="shared" ref="X15:X18" si="3">+V15*U15</f>
        <v>4725</v>
      </c>
    </row>
    <row r="16" spans="1:134 16372:16372" ht="72" customHeight="1" x14ac:dyDescent="0.25">
      <c r="A16" s="29" t="s">
        <v>15</v>
      </c>
      <c r="B16" s="21">
        <v>335</v>
      </c>
      <c r="C16" s="30">
        <v>2</v>
      </c>
      <c r="D16" s="30">
        <v>23</v>
      </c>
      <c r="E16" s="30">
        <v>15</v>
      </c>
      <c r="F16" s="30">
        <v>26</v>
      </c>
      <c r="G16" s="31">
        <v>34</v>
      </c>
      <c r="H16" s="31">
        <v>25</v>
      </c>
      <c r="I16" s="31">
        <v>15</v>
      </c>
      <c r="J16" s="31"/>
      <c r="K16" s="31"/>
      <c r="L16" s="30"/>
      <c r="M16" s="30"/>
      <c r="N16" s="30"/>
      <c r="O16" s="30"/>
      <c r="P16" s="30"/>
      <c r="Q16" s="30"/>
      <c r="R16" s="30"/>
      <c r="S16" s="30"/>
      <c r="T16" s="30"/>
      <c r="U16" s="32">
        <f>SUM(C16:N16)</f>
        <v>140</v>
      </c>
      <c r="V16" s="28">
        <v>35</v>
      </c>
      <c r="W16" s="28">
        <v>79.900000000000006</v>
      </c>
      <c r="X16" s="2">
        <f t="shared" si="3"/>
        <v>4900</v>
      </c>
    </row>
    <row r="17" spans="1:134 16372:16372" ht="72" customHeight="1" x14ac:dyDescent="0.25">
      <c r="A17" s="29" t="s">
        <v>47</v>
      </c>
      <c r="B17" s="21">
        <v>346</v>
      </c>
      <c r="C17" s="30"/>
      <c r="D17" s="30"/>
      <c r="E17" s="30"/>
      <c r="F17" s="30"/>
      <c r="G17" s="31"/>
      <c r="H17" s="31">
        <v>18</v>
      </c>
      <c r="I17" s="31">
        <v>19</v>
      </c>
      <c r="J17" s="31">
        <v>50</v>
      </c>
      <c r="K17" s="31">
        <v>28</v>
      </c>
      <c r="L17" s="30">
        <v>22</v>
      </c>
      <c r="M17" s="30">
        <v>14</v>
      </c>
      <c r="N17" s="30">
        <v>6</v>
      </c>
      <c r="O17" s="30"/>
      <c r="P17" s="30"/>
      <c r="Q17" s="30"/>
      <c r="R17" s="30"/>
      <c r="S17" s="30"/>
      <c r="T17" s="30"/>
      <c r="U17" s="32">
        <f>SUM(C17:P17)</f>
        <v>157</v>
      </c>
      <c r="V17" s="28">
        <v>35</v>
      </c>
      <c r="W17" s="28">
        <v>79.900000000000006</v>
      </c>
      <c r="X17" s="2">
        <f t="shared" si="3"/>
        <v>5495</v>
      </c>
    </row>
    <row r="18" spans="1:134 16372:16372" ht="72" customHeight="1" x14ac:dyDescent="0.25">
      <c r="A18" s="29" t="s">
        <v>48</v>
      </c>
      <c r="B18" s="21">
        <v>347</v>
      </c>
      <c r="C18" s="30">
        <v>7</v>
      </c>
      <c r="D18" s="30"/>
      <c r="E18" s="30">
        <v>38</v>
      </c>
      <c r="F18" s="30">
        <v>50</v>
      </c>
      <c r="G18" s="31">
        <v>38</v>
      </c>
      <c r="H18" s="31">
        <v>20</v>
      </c>
      <c r="I18" s="31"/>
      <c r="J18" s="31"/>
      <c r="K18" s="31"/>
      <c r="L18" s="30"/>
      <c r="M18" s="30"/>
      <c r="N18" s="30"/>
      <c r="O18" s="30"/>
      <c r="P18" s="30"/>
      <c r="Q18" s="30"/>
      <c r="R18" s="30"/>
      <c r="S18" s="30"/>
      <c r="T18" s="30"/>
      <c r="U18" s="32">
        <f>SUM(C18:O18)</f>
        <v>153</v>
      </c>
      <c r="V18" s="28">
        <v>35</v>
      </c>
      <c r="W18" s="28">
        <v>79.900000000000006</v>
      </c>
      <c r="X18" s="2">
        <f t="shared" si="3"/>
        <v>5355</v>
      </c>
    </row>
    <row r="19" spans="1:134 16372:16372" ht="18" customHeight="1" x14ac:dyDescent="0.25">
      <c r="A19" s="34" t="s">
        <v>52</v>
      </c>
      <c r="B19" s="25"/>
      <c r="C19" s="35">
        <v>9</v>
      </c>
      <c r="D19" s="35">
        <v>23</v>
      </c>
      <c r="E19" s="35">
        <v>53</v>
      </c>
      <c r="F19" s="35">
        <v>76</v>
      </c>
      <c r="G19" s="35">
        <v>73</v>
      </c>
      <c r="H19" s="35">
        <v>87</v>
      </c>
      <c r="I19" s="35">
        <v>78</v>
      </c>
      <c r="J19" s="35">
        <v>82</v>
      </c>
      <c r="K19" s="35">
        <v>42</v>
      </c>
      <c r="L19" s="35">
        <v>41</v>
      </c>
      <c r="M19" s="35">
        <v>15</v>
      </c>
      <c r="N19" s="35">
        <v>6</v>
      </c>
      <c r="O19" s="35"/>
      <c r="P19" s="38"/>
      <c r="Q19" s="38"/>
      <c r="R19" s="38"/>
      <c r="S19" s="38"/>
      <c r="T19" s="38"/>
      <c r="U19" s="35">
        <f>SUM(U15:U18)</f>
        <v>585</v>
      </c>
      <c r="V19" s="35"/>
      <c r="W19" s="35"/>
    </row>
    <row r="20" spans="1:134 16372:16372" ht="35.25" customHeight="1" x14ac:dyDescent="0.25">
      <c r="G20" s="12"/>
      <c r="H20" s="12"/>
      <c r="I20" s="12"/>
      <c r="J20" s="12"/>
      <c r="K20" s="12"/>
    </row>
    <row r="21" spans="1:134 16372:16372" s="7" customFormat="1" x14ac:dyDescent="0.25">
      <c r="A21" s="24" t="s">
        <v>45</v>
      </c>
      <c r="B21" s="25"/>
      <c r="C21" s="36" t="s">
        <v>1</v>
      </c>
      <c r="D21" s="36" t="s">
        <v>2</v>
      </c>
      <c r="E21" s="36" t="s">
        <v>3</v>
      </c>
      <c r="F21" s="36" t="s">
        <v>19</v>
      </c>
      <c r="G21" s="36" t="s">
        <v>20</v>
      </c>
      <c r="H21" s="36" t="s">
        <v>4</v>
      </c>
      <c r="I21" s="36" t="s">
        <v>5</v>
      </c>
      <c r="J21" s="36" t="s">
        <v>6</v>
      </c>
      <c r="K21" s="36" t="s">
        <v>7</v>
      </c>
      <c r="L21" s="36" t="s">
        <v>8</v>
      </c>
      <c r="M21" s="36" t="s">
        <v>9</v>
      </c>
      <c r="N21" s="36" t="s">
        <v>21</v>
      </c>
      <c r="O21" s="36" t="s">
        <v>22</v>
      </c>
      <c r="P21" s="39"/>
      <c r="Q21" s="39"/>
      <c r="R21" s="39"/>
      <c r="S21" s="39"/>
      <c r="T21" s="39"/>
      <c r="U21" s="35" t="s">
        <v>10</v>
      </c>
      <c r="V21" s="27"/>
      <c r="W21" s="27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XER21" s="2"/>
    </row>
    <row r="22" spans="1:134 16372:16372" ht="81" customHeight="1" x14ac:dyDescent="0.25">
      <c r="A22" s="29" t="s">
        <v>16</v>
      </c>
      <c r="B22" s="21">
        <v>339</v>
      </c>
      <c r="C22" s="30">
        <v>2</v>
      </c>
      <c r="D22" s="30">
        <v>13</v>
      </c>
      <c r="E22" s="30">
        <v>56</v>
      </c>
      <c r="F22" s="30">
        <v>75</v>
      </c>
      <c r="G22" s="30">
        <v>67</v>
      </c>
      <c r="H22" s="30">
        <v>35</v>
      </c>
      <c r="I22" s="30">
        <v>17</v>
      </c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>
        <f>SUM(C22:T22)</f>
        <v>265</v>
      </c>
      <c r="V22" s="28">
        <v>40</v>
      </c>
      <c r="W22" s="28">
        <v>89.9</v>
      </c>
      <c r="X22" s="2">
        <f t="shared" ref="X22:X24" si="4">+V22*U22</f>
        <v>10600</v>
      </c>
    </row>
    <row r="23" spans="1:134 16372:16372" ht="81" customHeight="1" x14ac:dyDescent="0.25">
      <c r="A23" s="29" t="s">
        <v>12</v>
      </c>
      <c r="B23" s="21">
        <v>340</v>
      </c>
      <c r="C23" s="30"/>
      <c r="D23" s="30"/>
      <c r="E23" s="30"/>
      <c r="F23" s="30"/>
      <c r="G23" s="30"/>
      <c r="H23" s="30">
        <v>8</v>
      </c>
      <c r="I23" s="30"/>
      <c r="J23" s="30">
        <v>41</v>
      </c>
      <c r="K23" s="31">
        <v>34</v>
      </c>
      <c r="L23" s="31">
        <v>20</v>
      </c>
      <c r="M23" s="31">
        <v>26</v>
      </c>
      <c r="N23" s="31">
        <v>8</v>
      </c>
      <c r="O23" s="31"/>
      <c r="P23" s="31"/>
      <c r="Q23" s="31"/>
      <c r="R23" s="31"/>
      <c r="S23" s="31"/>
      <c r="T23" s="31"/>
      <c r="U23" s="32">
        <f>SUM(C23:N23)</f>
        <v>137</v>
      </c>
      <c r="V23" s="28">
        <v>40</v>
      </c>
      <c r="W23" s="28">
        <v>89.9</v>
      </c>
      <c r="X23" s="2">
        <f t="shared" si="4"/>
        <v>5480</v>
      </c>
    </row>
    <row r="24" spans="1:134 16372:16372" ht="81" customHeight="1" x14ac:dyDescent="0.25">
      <c r="A24" s="29" t="s">
        <v>15</v>
      </c>
      <c r="B24" s="21">
        <v>341</v>
      </c>
      <c r="C24" s="30"/>
      <c r="D24" s="30">
        <v>10</v>
      </c>
      <c r="E24" s="30">
        <v>30</v>
      </c>
      <c r="F24" s="30">
        <v>40</v>
      </c>
      <c r="G24" s="30">
        <v>40</v>
      </c>
      <c r="H24" s="30">
        <v>10</v>
      </c>
      <c r="I24" s="30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>
        <f>SUM(C24:O24)</f>
        <v>130</v>
      </c>
      <c r="V24" s="28">
        <v>40</v>
      </c>
      <c r="W24" s="28">
        <v>89.9</v>
      </c>
      <c r="X24" s="2">
        <f t="shared" si="4"/>
        <v>5200</v>
      </c>
    </row>
    <row r="25" spans="1:134 16372:16372" ht="19.5" customHeight="1" x14ac:dyDescent="0.25">
      <c r="A25" s="34" t="s">
        <v>52</v>
      </c>
      <c r="B25" s="25"/>
      <c r="C25" s="35">
        <f t="shared" ref="C25:N25" si="5">C22+C23+C24</f>
        <v>2</v>
      </c>
      <c r="D25" s="35">
        <f t="shared" si="5"/>
        <v>23</v>
      </c>
      <c r="E25" s="35">
        <f t="shared" si="5"/>
        <v>86</v>
      </c>
      <c r="F25" s="35">
        <f t="shared" si="5"/>
        <v>115</v>
      </c>
      <c r="G25" s="35">
        <f t="shared" si="5"/>
        <v>107</v>
      </c>
      <c r="H25" s="35">
        <f t="shared" si="5"/>
        <v>53</v>
      </c>
      <c r="I25" s="35">
        <f t="shared" si="5"/>
        <v>17</v>
      </c>
      <c r="J25" s="35">
        <f t="shared" si="5"/>
        <v>41</v>
      </c>
      <c r="K25" s="35">
        <f t="shared" si="5"/>
        <v>34</v>
      </c>
      <c r="L25" s="35">
        <f t="shared" si="5"/>
        <v>20</v>
      </c>
      <c r="M25" s="35">
        <f t="shared" si="5"/>
        <v>26</v>
      </c>
      <c r="N25" s="35">
        <f t="shared" si="5"/>
        <v>8</v>
      </c>
      <c r="O25" s="35"/>
      <c r="P25" s="38"/>
      <c r="Q25" s="38"/>
      <c r="R25" s="38"/>
      <c r="S25" s="38"/>
      <c r="T25" s="38"/>
      <c r="U25" s="35">
        <f>SUM(C25:T25)</f>
        <v>532</v>
      </c>
      <c r="V25" s="35"/>
      <c r="W25" s="35"/>
    </row>
    <row r="26" spans="1:134 16372:16372" ht="27.75" customHeight="1" x14ac:dyDescent="0.25">
      <c r="P26" s="18"/>
      <c r="Q26" s="18"/>
      <c r="R26" s="18"/>
      <c r="S26" s="18"/>
      <c r="T26" s="18"/>
      <c r="V26" s="19"/>
      <c r="W26" s="19"/>
    </row>
    <row r="27" spans="1:134 16372:16372" s="7" customFormat="1" x14ac:dyDescent="0.25">
      <c r="A27" s="24" t="s">
        <v>46</v>
      </c>
      <c r="B27" s="25"/>
      <c r="C27" s="36" t="s">
        <v>1</v>
      </c>
      <c r="D27" s="36" t="s">
        <v>2</v>
      </c>
      <c r="E27" s="36" t="s">
        <v>3</v>
      </c>
      <c r="F27" s="36" t="s">
        <v>19</v>
      </c>
      <c r="G27" s="36" t="s">
        <v>20</v>
      </c>
      <c r="H27" s="36" t="s">
        <v>4</v>
      </c>
      <c r="I27" s="36" t="s">
        <v>5</v>
      </c>
      <c r="J27" s="36" t="s">
        <v>6</v>
      </c>
      <c r="K27" s="36" t="s">
        <v>7</v>
      </c>
      <c r="L27" s="36" t="s">
        <v>8</v>
      </c>
      <c r="M27" s="36" t="s">
        <v>9</v>
      </c>
      <c r="N27" s="36" t="s">
        <v>21</v>
      </c>
      <c r="O27" s="36" t="s">
        <v>22</v>
      </c>
      <c r="P27" s="39"/>
      <c r="Q27" s="39"/>
      <c r="R27" s="39"/>
      <c r="S27" s="39"/>
      <c r="T27" s="39"/>
      <c r="U27" s="35" t="s">
        <v>10</v>
      </c>
      <c r="V27" s="39"/>
      <c r="W27" s="39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XER27" s="2"/>
    </row>
    <row r="28" spans="1:134 16372:16372" ht="81" customHeight="1" x14ac:dyDescent="0.25">
      <c r="A28" s="29" t="s">
        <v>17</v>
      </c>
      <c r="B28" s="21">
        <v>342</v>
      </c>
      <c r="C28" s="30"/>
      <c r="D28" s="30"/>
      <c r="E28" s="30"/>
      <c r="F28" s="30"/>
      <c r="G28" s="31"/>
      <c r="H28" s="31">
        <v>18</v>
      </c>
      <c r="I28" s="31">
        <v>52</v>
      </c>
      <c r="J28" s="31">
        <v>69</v>
      </c>
      <c r="K28" s="31">
        <v>60</v>
      </c>
      <c r="L28" s="31">
        <v>40</v>
      </c>
      <c r="M28" s="31">
        <v>8</v>
      </c>
      <c r="N28" s="31"/>
      <c r="O28" s="31"/>
      <c r="P28" s="31"/>
      <c r="Q28" s="31"/>
      <c r="R28" s="31"/>
      <c r="S28" s="31"/>
      <c r="T28" s="31"/>
      <c r="U28" s="32">
        <f>SUM(C28:T28)</f>
        <v>247</v>
      </c>
      <c r="V28" s="28">
        <v>45</v>
      </c>
      <c r="W28" s="28">
        <v>99.9</v>
      </c>
      <c r="X28" s="2">
        <f t="shared" ref="X28:X31" si="6">+V28*U28</f>
        <v>11115</v>
      </c>
    </row>
    <row r="29" spans="1:134 16372:16372" ht="81" customHeight="1" x14ac:dyDescent="0.25">
      <c r="A29" s="29" t="s">
        <v>18</v>
      </c>
      <c r="B29" s="21">
        <v>343</v>
      </c>
      <c r="C29" s="30">
        <v>2</v>
      </c>
      <c r="D29" s="30">
        <v>8</v>
      </c>
      <c r="E29" s="30">
        <v>40</v>
      </c>
      <c r="F29" s="30">
        <v>71</v>
      </c>
      <c r="G29" s="31">
        <v>80</v>
      </c>
      <c r="H29" s="31">
        <v>44</v>
      </c>
      <c r="I29" s="31">
        <v>20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>
        <f>SUM(C29:T29)</f>
        <v>265</v>
      </c>
      <c r="V29" s="28">
        <v>45</v>
      </c>
      <c r="W29" s="28">
        <v>99.9</v>
      </c>
      <c r="X29" s="2">
        <f t="shared" si="6"/>
        <v>11925</v>
      </c>
    </row>
    <row r="30" spans="1:134 16372:16372" ht="81" customHeight="1" x14ac:dyDescent="0.25">
      <c r="A30" s="29" t="s">
        <v>12</v>
      </c>
      <c r="B30" s="21">
        <v>344</v>
      </c>
      <c r="C30" s="30"/>
      <c r="D30" s="30"/>
      <c r="E30" s="30"/>
      <c r="F30" s="30"/>
      <c r="G30" s="31"/>
      <c r="H30" s="31">
        <v>30</v>
      </c>
      <c r="I30" s="31">
        <v>70</v>
      </c>
      <c r="J30" s="31">
        <v>90</v>
      </c>
      <c r="K30" s="31">
        <v>80</v>
      </c>
      <c r="L30" s="31">
        <v>60</v>
      </c>
      <c r="M30" s="31">
        <v>36</v>
      </c>
      <c r="N30" s="31">
        <v>20</v>
      </c>
      <c r="O30" s="31"/>
      <c r="P30" s="31"/>
      <c r="Q30" s="31"/>
      <c r="R30" s="31"/>
      <c r="S30" s="31"/>
      <c r="T30" s="31"/>
      <c r="U30" s="32">
        <f>SUM(E30:T30)</f>
        <v>386</v>
      </c>
      <c r="V30" s="28">
        <v>45</v>
      </c>
      <c r="W30" s="28">
        <v>99.9</v>
      </c>
      <c r="X30" s="2">
        <f t="shared" si="6"/>
        <v>17370</v>
      </c>
    </row>
    <row r="31" spans="1:134 16372:16372" ht="81" customHeight="1" x14ac:dyDescent="0.25">
      <c r="A31" s="29" t="s">
        <v>15</v>
      </c>
      <c r="B31" s="21">
        <v>345</v>
      </c>
      <c r="C31" s="30">
        <v>10</v>
      </c>
      <c r="D31" s="30">
        <v>30</v>
      </c>
      <c r="E31" s="30">
        <v>72</v>
      </c>
      <c r="F31" s="30">
        <v>102</v>
      </c>
      <c r="G31" s="31">
        <v>96</v>
      </c>
      <c r="H31" s="31">
        <v>54</v>
      </c>
      <c r="I31" s="31">
        <v>24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2">
        <f>SUM(C31:O31)</f>
        <v>388</v>
      </c>
      <c r="V31" s="28">
        <v>45</v>
      </c>
      <c r="W31" s="28">
        <v>99.9</v>
      </c>
      <c r="X31" s="2">
        <f t="shared" si="6"/>
        <v>17460</v>
      </c>
    </row>
    <row r="32" spans="1:134 16372:16372" ht="21" x14ac:dyDescent="0.25">
      <c r="A32" s="34" t="s">
        <v>52</v>
      </c>
      <c r="B32" s="39"/>
      <c r="C32" s="35">
        <f t="shared" ref="C32:N32" si="7">C28+C29+C30+C31</f>
        <v>12</v>
      </c>
      <c r="D32" s="35">
        <f t="shared" si="7"/>
        <v>38</v>
      </c>
      <c r="E32" s="35">
        <f t="shared" si="7"/>
        <v>112</v>
      </c>
      <c r="F32" s="35">
        <f t="shared" si="7"/>
        <v>173</v>
      </c>
      <c r="G32" s="35">
        <f t="shared" si="7"/>
        <v>176</v>
      </c>
      <c r="H32" s="35">
        <f t="shared" si="7"/>
        <v>146</v>
      </c>
      <c r="I32" s="35">
        <f t="shared" si="7"/>
        <v>166</v>
      </c>
      <c r="J32" s="35">
        <f t="shared" si="7"/>
        <v>159</v>
      </c>
      <c r="K32" s="35">
        <f t="shared" si="7"/>
        <v>140</v>
      </c>
      <c r="L32" s="35">
        <f t="shared" si="7"/>
        <v>100</v>
      </c>
      <c r="M32" s="35">
        <f t="shared" si="7"/>
        <v>44</v>
      </c>
      <c r="N32" s="35">
        <f t="shared" si="7"/>
        <v>20</v>
      </c>
      <c r="O32" s="35"/>
      <c r="P32" s="38"/>
      <c r="Q32" s="37"/>
      <c r="R32" s="37"/>
      <c r="S32" s="37"/>
      <c r="T32" s="37"/>
      <c r="U32" s="40">
        <f>SUM(C32:T32)</f>
        <v>1286</v>
      </c>
      <c r="V32" s="40"/>
      <c r="W32" s="40"/>
    </row>
    <row r="34" spans="21:24" x14ac:dyDescent="0.25">
      <c r="U34" s="6">
        <f>+U32+U25+U19+U12+U7</f>
        <v>4291</v>
      </c>
      <c r="X34" s="42">
        <f>SUM(X5:X31)</f>
        <v>189865</v>
      </c>
    </row>
    <row r="35" spans="21:24" x14ac:dyDescent="0.25">
      <c r="V35" s="46"/>
      <c r="W35" s="46"/>
    </row>
  </sheetData>
  <pageMargins left="0.70866141732283472" right="0.70866141732283472" top="0.74803149606299213" bottom="0.74803149606299213" header="0.31496062992125984" footer="0.31496062992125984"/>
  <pageSetup paperSize="8" scale="53" orientation="landscape" r:id="rId1"/>
  <rowBreaks count="1" manualBreakCount="1">
    <brk id="26" max="2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DF2796F027845869C6A01AF313706" ma:contentTypeVersion="18" ma:contentTypeDescription="Create a new document." ma:contentTypeScope="" ma:versionID="f4d1d173fbc352b38ad9c8813c1f95f4">
  <xsd:schema xmlns:xsd="http://www.w3.org/2001/XMLSchema" xmlns:xs="http://www.w3.org/2001/XMLSchema" xmlns:p="http://schemas.microsoft.com/office/2006/metadata/properties" xmlns:ns2="85e478e9-e1b8-4ecf-a098-7dd3991f732e" xmlns:ns3="89b77e63-8e5e-4bb1-8c33-f9c4430211f5" targetNamespace="http://schemas.microsoft.com/office/2006/metadata/properties" ma:root="true" ma:fieldsID="1a3021eea78136e70f24904df90979eb" ns2:_="" ns3:_="">
    <xsd:import namespace="85e478e9-e1b8-4ecf-a098-7dd3991f732e"/>
    <xsd:import namespace="89b77e63-8e5e-4bb1-8c33-f9c4430211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478e9-e1b8-4ecf-a098-7dd3991f7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6c75-8f48-4f9e-9502-8b28ccc162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77e63-8e5e-4bb1-8c33-f9c4430211f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9e19c2-8c9f-4b06-9bca-15e30bb76505}" ma:internalName="TaxCatchAll" ma:showField="CatchAllData" ma:web="89b77e63-8e5e-4bb1-8c33-f9c4430211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e478e9-e1b8-4ecf-a098-7dd3991f732e">
      <Terms xmlns="http://schemas.microsoft.com/office/infopath/2007/PartnerControls"/>
    </lcf76f155ced4ddcb4097134ff3c332f>
    <TaxCatchAll xmlns="89b77e63-8e5e-4bb1-8c33-f9c4430211f5" xsi:nil="true"/>
  </documentManagement>
</p:properties>
</file>

<file path=customXml/itemProps1.xml><?xml version="1.0" encoding="utf-8"?>
<ds:datastoreItem xmlns:ds="http://schemas.openxmlformats.org/officeDocument/2006/customXml" ds:itemID="{5FCDB80E-1744-4EE4-9F29-C23D6940AC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478e9-e1b8-4ecf-a098-7dd3991f732e"/>
    <ds:schemaRef ds:uri="89b77e63-8e5e-4bb1-8c33-f9c443021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56D5E8-4179-45CD-B7A1-D38348902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E4ACC2-691C-4C9F-BC54-EE7E5DB286E7}">
  <ds:schemaRefs>
    <ds:schemaRef ds:uri="http://purl.org/dc/elements/1.1/"/>
    <ds:schemaRef ds:uri="http://schemas.microsoft.com/office/2006/metadata/properties"/>
    <ds:schemaRef ds:uri="89b77e63-8e5e-4bb1-8c33-f9c4430211f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85e478e9-e1b8-4ecf-a098-7dd3991f732e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21_11 Brand Trekking collection</vt:lpstr>
      <vt:lpstr>'21_11 Brand Trekking collection'!Print_Area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2025-03-31T08:02:15Z</cp:lastPrinted>
  <dcterms:created xsi:type="dcterms:W3CDTF">2024-02-16T10:19:00Z</dcterms:created>
  <dcterms:modified xsi:type="dcterms:W3CDTF">2025-09-26T09:07:20Z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0x0101003C1DF2796F027845869C6A01AF313706</vt:lpwstr>
  </property>
  <property fmtid="{D5CDD505-2E9C-101B-9397-08002B2CF9AE}" pid="3" name="MediaServiceImageTags">
    <vt:lpwstr/>
  </property>
</Properties>
</file>